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80" yWindow="60" windowWidth="13710" windowHeight="11655" tabRatio="698" activeTab="1"/>
  </bookViews>
  <sheets>
    <sheet name="січ(тимч.)" sheetId="1" r:id="rId1"/>
    <sheet name="лютий(тимч.)" sheetId="2" r:id="rId2"/>
  </sheets>
  <definedNames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<sst xmlns="http://schemas.openxmlformats.org/spreadsheetml/2006/main" count="208" uniqueCount="55">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</sst>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0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7" sqref="AE7: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91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92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94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5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88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88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88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88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88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88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88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88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88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88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9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9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88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88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88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88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88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88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88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88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88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88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88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88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88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9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9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88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88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88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88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88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88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88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88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88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88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88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88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88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88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88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88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88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88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88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97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88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88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88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88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88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88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88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88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88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88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88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88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88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88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88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88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88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88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88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88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88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88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88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88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88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88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88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88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88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88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88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88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88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88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88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88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90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90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9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88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90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90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88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90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90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97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90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97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90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9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90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90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90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90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88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88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88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88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88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88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88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88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88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88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88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88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88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8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88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88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88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88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88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9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3" ySplit="9" topLeftCell="AE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54" sqref="G5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91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92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20028.9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/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20944.6</v>
      </c>
      <c r="AF7" s="54"/>
      <c r="AG7" s="40"/>
    </row>
    <row r="8" spans="1:55" ht="18" customHeight="1">
      <c r="A8" s="47" t="s">
        <v>30</v>
      </c>
      <c r="B8" s="33">
        <f>SUM(E8:AB8)</f>
        <v>15880.5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/>
      <c r="I8" s="61"/>
      <c r="J8" s="61"/>
      <c r="K8" s="62"/>
      <c r="L8" s="61"/>
      <c r="M8" s="94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82291.39999999998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95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15558.9</v>
      </c>
      <c r="AG9" s="95">
        <f>AG10+AG15+AG24+AG33+AG47+AG52+AG54+AG61+AG62+AG71+AG72+AG76+AG88+AG81+AG83+AG82+AG69+AG89+AG91+AG90+AG70+AG40+AG92</f>
        <v>186036.50000000003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/>
      <c r="I10" s="67"/>
      <c r="J10" s="70"/>
      <c r="K10" s="67"/>
      <c r="L10" s="67"/>
      <c r="M10" s="88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313.3</v>
      </c>
      <c r="AG10" s="88">
        <f>B10+C10-AF10</f>
        <v>18891.2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/>
      <c r="I11" s="67"/>
      <c r="J11" s="72"/>
      <c r="K11" s="67"/>
      <c r="L11" s="67"/>
      <c r="M11" s="88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162.1</v>
      </c>
      <c r="AG11" s="88">
        <f>B11+C11-AF11</f>
        <v>17085.2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/>
      <c r="I12" s="67"/>
      <c r="J12" s="72"/>
      <c r="K12" s="67"/>
      <c r="L12" s="67"/>
      <c r="M12" s="88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56.2</v>
      </c>
      <c r="AG12" s="88">
        <f>B12+C12-AF12</f>
        <v>759.8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88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95.00000000000001</v>
      </c>
      <c r="AG14" s="88">
        <f>AG10-AG11-AG12-AG13</f>
        <v>1046.2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/>
      <c r="I15" s="67"/>
      <c r="J15" s="72"/>
      <c r="K15" s="67"/>
      <c r="L15" s="67"/>
      <c r="M15" s="88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2936.8</v>
      </c>
      <c r="AG15" s="88">
        <f aca="true" t="shared" si="3" ref="AG15:AG31">B15+C15-AF15</f>
        <v>80877.2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/>
      <c r="M16" s="9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273.5</v>
      </c>
      <c r="AG16" s="89">
        <f t="shared" si="3"/>
        <v>23034.199999999997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/>
      <c r="M17" s="88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2676.8</v>
      </c>
      <c r="AG17" s="88">
        <f t="shared" si="3"/>
        <v>52203.7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88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/>
      <c r="I19" s="67"/>
      <c r="J19" s="72"/>
      <c r="K19" s="67"/>
      <c r="L19" s="67"/>
      <c r="M19" s="88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0</v>
      </c>
      <c r="AG19" s="88">
        <f t="shared" si="3"/>
        <v>7412.500000000001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/>
      <c r="I20" s="67"/>
      <c r="J20" s="72"/>
      <c r="K20" s="67"/>
      <c r="L20" s="67"/>
      <c r="M20" s="88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39.4</v>
      </c>
      <c r="AG20" s="88">
        <f t="shared" si="3"/>
        <v>19757.8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/>
      <c r="L21" s="67"/>
      <c r="M21" s="88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88">
        <f t="shared" si="3"/>
        <v>1130.9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88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204.29999999999998</v>
      </c>
      <c r="AG23" s="88">
        <f t="shared" si="3"/>
        <v>372.3000000000011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/>
      <c r="I24" s="67"/>
      <c r="J24" s="72"/>
      <c r="K24" s="67"/>
      <c r="L24" s="67"/>
      <c r="M24" s="88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0</v>
      </c>
      <c r="AG24" s="88">
        <f t="shared" si="3"/>
        <v>40067.399999999994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/>
      <c r="I25" s="75"/>
      <c r="J25" s="76"/>
      <c r="K25" s="75"/>
      <c r="L25" s="75"/>
      <c r="M25" s="96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0</v>
      </c>
      <c r="AG25" s="89">
        <f t="shared" si="3"/>
        <v>17038.2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0</v>
      </c>
      <c r="AG32" s="88">
        <f>AG24-AG30</f>
        <v>39900.799999999996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/>
      <c r="L33" s="67"/>
      <c r="M33" s="88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4.3999999999999995</v>
      </c>
      <c r="AG33" s="88">
        <f aca="true" t="shared" si="6" ref="AG33:AG38">B33+C33-AF33</f>
        <v>1226.3999999999999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/>
      <c r="L34" s="67"/>
      <c r="M34" s="88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4.1</v>
      </c>
      <c r="AG34" s="88">
        <f t="shared" si="6"/>
        <v>345.9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/>
      <c r="M36" s="88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88">
        <f t="shared" si="6"/>
        <v>232.89999999999998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0.3</v>
      </c>
      <c r="AG39" s="88">
        <f>AG33-AG34-AG36-AG38-AG35-AG37</f>
        <v>647.5999999999999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/>
      <c r="M40" s="88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88">
        <f aca="true" t="shared" si="8" ref="AG40:AG45">B40+C40-AF40</f>
        <v>1219.8000000000002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/>
      <c r="M41" s="88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88">
        <f t="shared" si="8"/>
        <v>990.9999999999999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88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88">
        <f t="shared" si="8"/>
        <v>10.8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/>
      <c r="M44" s="88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88">
        <f t="shared" si="8"/>
        <v>195.8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88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88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88">
        <f>AG40-AG41-AG42-AG43-AG44-AG45</f>
        <v>22.200000000000273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/>
      <c r="I47" s="79"/>
      <c r="J47" s="80"/>
      <c r="K47" s="79"/>
      <c r="L47" s="79"/>
      <c r="M47" s="97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28.2</v>
      </c>
      <c r="AG47" s="88">
        <f>B47+C47-AF47</f>
        <v>7564.1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88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/>
      <c r="I49" s="67"/>
      <c r="J49" s="72"/>
      <c r="K49" s="67"/>
      <c r="L49" s="67"/>
      <c r="M49" s="88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18</v>
      </c>
      <c r="AG49" s="88">
        <f>B49+C49-AF49</f>
        <v>7369.299999999999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88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88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10.2</v>
      </c>
      <c r="AG51" s="88">
        <f>AG47-AG49-AG48</f>
        <v>194.8000000000011</v>
      </c>
    </row>
    <row r="52" spans="1:33" ht="15" customHeight="1">
      <c r="A52" s="4" t="s">
        <v>0</v>
      </c>
      <c r="B52" s="22">
        <f>5598.5-173.7</f>
        <v>5424.8</v>
      </c>
      <c r="C52" s="22">
        <v>3557.9000000000005</v>
      </c>
      <c r="D52" s="67"/>
      <c r="E52" s="67"/>
      <c r="F52" s="67">
        <v>2.6</v>
      </c>
      <c r="G52" s="67"/>
      <c r="H52" s="67"/>
      <c r="I52" s="67"/>
      <c r="J52" s="72"/>
      <c r="K52" s="67"/>
      <c r="L52" s="67"/>
      <c r="M52" s="88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2.6</v>
      </c>
      <c r="AG52" s="88">
        <f aca="true" t="shared" si="11" ref="AG52:AG59">B52+C52-AF52</f>
        <v>8980.1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88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/>
      <c r="K54" s="67"/>
      <c r="L54" s="67"/>
      <c r="M54" s="88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266.7</v>
      </c>
      <c r="AG54" s="88">
        <f t="shared" si="11"/>
        <v>2566.7000000000003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/>
      <c r="M55" s="88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88">
        <f t="shared" si="11"/>
        <v>1190.6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88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88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88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88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88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0</v>
      </c>
      <c r="M60" s="88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266.7</v>
      </c>
      <c r="AG60" s="88">
        <f>AG54-AG55-AG57-AG59-AG56-AG58</f>
        <v>1005.7000000000004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/>
      <c r="I61" s="67"/>
      <c r="J61" s="72"/>
      <c r="K61" s="67"/>
      <c r="L61" s="67"/>
      <c r="M61" s="88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88">
        <f aca="true" t="shared" si="14" ref="AG61:AG67">B61+C61-AF61</f>
        <v>85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/>
      <c r="I62" s="67"/>
      <c r="J62" s="72"/>
      <c r="K62" s="67"/>
      <c r="L62" s="67"/>
      <c r="M62" s="88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9.6</v>
      </c>
      <c r="AG62" s="88">
        <f t="shared" si="14"/>
        <v>4197.699999999999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/>
      <c r="L63" s="67"/>
      <c r="M63" s="88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88">
        <f t="shared" si="14"/>
        <v>1890.5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88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/>
      <c r="I65" s="67"/>
      <c r="J65" s="72"/>
      <c r="K65" s="67"/>
      <c r="L65" s="67"/>
      <c r="M65" s="88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9.6</v>
      </c>
      <c r="AG65" s="88">
        <f t="shared" si="14"/>
        <v>158.70000000000002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/>
      <c r="K66" s="67"/>
      <c r="L66" s="67"/>
      <c r="M66" s="88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0</v>
      </c>
      <c r="AG66" s="88">
        <f t="shared" si="14"/>
        <v>338.8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88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88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0</v>
      </c>
      <c r="AG68" s="88">
        <f>AG62-AG63-AG66-AG67-AG65-AG64</f>
        <v>1229.699999999999</v>
      </c>
    </row>
    <row r="69" spans="1:33" ht="31.5">
      <c r="A69" s="4" t="s">
        <v>45</v>
      </c>
      <c r="B69" s="22">
        <f>1087.7+173.7</f>
        <v>1261.4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88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585.9</v>
      </c>
      <c r="AG69" s="90">
        <f aca="true" t="shared" si="16" ref="AG69:AG92">B69+C69-AF69</f>
        <v>677.5000000000001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90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90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/>
      <c r="I72" s="67"/>
      <c r="J72" s="72"/>
      <c r="K72" s="67"/>
      <c r="L72" s="67"/>
      <c r="M72" s="88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233.9</v>
      </c>
      <c r="AG72" s="90">
        <f t="shared" si="16"/>
        <v>1771.4999999999998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90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/>
      <c r="I74" s="67"/>
      <c r="J74" s="72"/>
      <c r="K74" s="67"/>
      <c r="L74" s="67"/>
      <c r="M74" s="88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2.4</v>
      </c>
      <c r="AG74" s="90">
        <f t="shared" si="16"/>
        <v>562.7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90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/>
      <c r="L76" s="79"/>
      <c r="M76" s="97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90">
        <f t="shared" si="16"/>
        <v>159.7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/>
      <c r="L77" s="79"/>
      <c r="M77" s="97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90">
        <f t="shared" si="16"/>
        <v>135.4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90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90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/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90">
        <f t="shared" si="16"/>
        <v>17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90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90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88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88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88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88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88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88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/>
      <c r="L89" s="67"/>
      <c r="M89" s="88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1475.5</v>
      </c>
      <c r="AG89" s="88">
        <f t="shared" si="16"/>
        <v>11676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/>
      <c r="M90" s="88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88">
        <f t="shared" si="16"/>
        <v>5660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88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88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88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88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0</v>
      </c>
      <c r="I94" s="82">
        <f t="shared" si="17"/>
        <v>0</v>
      </c>
      <c r="J94" s="82">
        <f t="shared" si="17"/>
        <v>0</v>
      </c>
      <c r="K94" s="82">
        <f t="shared" si="17"/>
        <v>0</v>
      </c>
      <c r="L94" s="82">
        <f t="shared" si="17"/>
        <v>0</v>
      </c>
      <c r="M94" s="98">
        <f t="shared" si="17"/>
        <v>0</v>
      </c>
      <c r="N94" s="82">
        <f t="shared" si="17"/>
        <v>0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15558.9</v>
      </c>
      <c r="AG94" s="83">
        <f>AG10+AG15+AG24+AG33+AG47+AG52+AG54+AG61+AG62+AG69+AG71+AG72+AG76+AG81+AG82+AG83+AG88+AG89+AG90+AG91+AG70+AG40+AG92</f>
        <v>186036.50000000003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0</v>
      </c>
      <c r="I95" s="67">
        <f t="shared" si="18"/>
        <v>0</v>
      </c>
      <c r="J95" s="67">
        <f t="shared" si="18"/>
        <v>0</v>
      </c>
      <c r="K95" s="67">
        <f t="shared" si="18"/>
        <v>0</v>
      </c>
      <c r="L95" s="67">
        <f t="shared" si="18"/>
        <v>0</v>
      </c>
      <c r="M95" s="88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2923.5000000000005</v>
      </c>
      <c r="AG95" s="71">
        <f>B95+C95-AF95</f>
        <v>73843.20000000001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0</v>
      </c>
      <c r="I96" s="67">
        <f t="shared" si="19"/>
        <v>0</v>
      </c>
      <c r="J96" s="67">
        <f t="shared" si="19"/>
        <v>0</v>
      </c>
      <c r="K96" s="67">
        <f t="shared" si="19"/>
        <v>0</v>
      </c>
      <c r="L96" s="67">
        <f t="shared" si="19"/>
        <v>0</v>
      </c>
      <c r="M96" s="88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100.6</v>
      </c>
      <c r="AG96" s="71">
        <f>B96+C96-AF96</f>
        <v>24656.7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88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0</v>
      </c>
      <c r="I98" s="67">
        <f t="shared" si="21"/>
        <v>0</v>
      </c>
      <c r="J98" s="67">
        <f t="shared" si="21"/>
        <v>0</v>
      </c>
      <c r="K98" s="67">
        <f t="shared" si="21"/>
        <v>0</v>
      </c>
      <c r="L98" s="67">
        <f t="shared" si="21"/>
        <v>0</v>
      </c>
      <c r="M98" s="88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9.6</v>
      </c>
      <c r="AG98" s="71">
        <f>B98+C98-AF98</f>
        <v>7590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0</v>
      </c>
      <c r="I99" s="67">
        <f t="shared" si="22"/>
        <v>0</v>
      </c>
      <c r="J99" s="67">
        <f t="shared" si="22"/>
        <v>0</v>
      </c>
      <c r="K99" s="67">
        <f t="shared" si="22"/>
        <v>0</v>
      </c>
      <c r="L99" s="67">
        <f t="shared" si="22"/>
        <v>0</v>
      </c>
      <c r="M99" s="88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18</v>
      </c>
      <c r="AG99" s="71">
        <f>B99+C99-AF99</f>
        <v>9302.2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0</v>
      </c>
      <c r="I100" s="84">
        <f t="shared" si="24"/>
        <v>0</v>
      </c>
      <c r="J100" s="84">
        <f t="shared" si="24"/>
        <v>0</v>
      </c>
      <c r="K100" s="84">
        <f t="shared" si="24"/>
        <v>0</v>
      </c>
      <c r="L100" s="84">
        <f t="shared" si="24"/>
        <v>0</v>
      </c>
      <c r="M100" s="99">
        <f t="shared" si="24"/>
        <v>0</v>
      </c>
      <c r="N100" s="84">
        <f t="shared" si="24"/>
        <v>0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12490.9</v>
      </c>
      <c r="AG100" s="84">
        <f>AG94-AG95-AG96-AG97-AG98-AG99</f>
        <v>70644.40000000002</v>
      </c>
    </row>
    <row r="101" spans="1:33" s="32" customFormat="1" ht="15.7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2019-02-01T11:05:44Z</cp:lastPrinted>
  <dcterms:created xsi:type="dcterms:W3CDTF">2002-11-05T08:53:00Z</dcterms:created>
  <dcterms:modified xsi:type="dcterms:W3CDTF">2019-02-06T13:02:14Z</dcterms:modified>
  <cp:category/>
  <cp:version/>
  <cp:contentType/>
  <cp:contentStatus/>
</cp:coreProperties>
</file>